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ua\CBDT\CBDT 2026\Thang 1\Tuan 1\"/>
    </mc:Choice>
  </mc:AlternateContent>
  <xr:revisionPtr revIDLastSave="0" documentId="8_{0DFBE851-63C1-4896-A783-0F6E82E216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iểu 34" sheetId="3" r:id="rId1"/>
    <sheet name="Biểu 37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C28" i="3"/>
  <c r="C27" i="3" s="1"/>
  <c r="C8" i="3" s="1"/>
  <c r="C10" i="4"/>
  <c r="Q30" i="4" l="1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M13" i="4"/>
  <c r="C13" i="4" s="1"/>
  <c r="D18" i="4"/>
  <c r="C22" i="4"/>
  <c r="C26" i="4"/>
  <c r="C11" i="4"/>
  <c r="C7" i="3" l="1"/>
  <c r="E7" i="3" s="1"/>
  <c r="C12" i="4"/>
  <c r="L8" i="4"/>
  <c r="C17" i="4"/>
  <c r="C29" i="4"/>
  <c r="C28" i="4"/>
  <c r="D8" i="4"/>
  <c r="E8" i="4"/>
  <c r="F8" i="4"/>
  <c r="G8" i="4"/>
  <c r="H8" i="4"/>
  <c r="I8" i="4"/>
  <c r="J8" i="4"/>
  <c r="K8" i="4"/>
  <c r="M8" i="4"/>
  <c r="N8" i="4"/>
  <c r="O8" i="4"/>
  <c r="P8" i="4"/>
  <c r="Q8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C19" i="4"/>
  <c r="C20" i="4"/>
  <c r="C21" i="4"/>
  <c r="C23" i="4"/>
  <c r="C24" i="4"/>
  <c r="C25" i="4"/>
  <c r="C14" i="4"/>
  <c r="C16" i="4"/>
  <c r="K7" i="4" l="1"/>
  <c r="D7" i="4"/>
  <c r="G7" i="4"/>
  <c r="E42" i="3"/>
  <c r="C15" i="4"/>
  <c r="C8" i="4"/>
  <c r="C18" i="4"/>
  <c r="Q7" i="4"/>
  <c r="J7" i="4"/>
  <c r="M7" i="4"/>
  <c r="E7" i="4"/>
  <c r="H7" i="4"/>
  <c r="N7" i="4"/>
  <c r="O7" i="4"/>
  <c r="L7" i="4"/>
  <c r="P7" i="4"/>
  <c r="C27" i="4"/>
  <c r="I7" i="4"/>
  <c r="F7" i="4"/>
  <c r="C7" i="4" l="1"/>
</calcChain>
</file>

<file path=xl/sharedStrings.xml><?xml version="1.0" encoding="utf-8"?>
<sst xmlns="http://schemas.openxmlformats.org/spreadsheetml/2006/main" count="192" uniqueCount="92">
  <si>
    <t>Biểu mẫu số 37</t>
  </si>
  <si>
    <t>Đơn vị: Triệu đồng</t>
  </si>
  <si>
    <t>STT</t>
  </si>
  <si>
    <t>Tên đơn vị</t>
  </si>
  <si>
    <t>Tổng số</t>
  </si>
  <si>
    <t>Chi giáo dục - đào tạo và dạy nghề</t>
  </si>
  <si>
    <t>Chi khoa học và công nghệ</t>
  </si>
  <si>
    <t>Chi quốc phòng, an ninh</t>
  </si>
  <si>
    <t>Chi an ninh và trật tự an toàn xã hội</t>
  </si>
  <si>
    <t>Chi y tế, dân số và gia đình</t>
  </si>
  <si>
    <t>Chi văn hóa thông tin</t>
  </si>
  <si>
    <t>Chi phát thanh, truyền hình, thông tấn</t>
  </si>
  <si>
    <t>Chi thể dục thể thao</t>
  </si>
  <si>
    <t>Chi các hoạt động kinh tế và môi trường</t>
  </si>
  <si>
    <t>Trong đó</t>
  </si>
  <si>
    <t>Chi hoạt động của cơ quan quản lý nhà nước, đảng, đoàn thể</t>
  </si>
  <si>
    <t>Chi bảo đảm xã hội</t>
  </si>
  <si>
    <t>Chi thường xuyên khác</t>
  </si>
  <si>
    <t>Chi giao thông</t>
  </si>
  <si>
    <t>Chi nông nghiệp, lâm nghiệp, thủy lợi, thủy sản</t>
  </si>
  <si>
    <t>TỔNG SỐ</t>
  </si>
  <si>
    <t>-</t>
  </si>
  <si>
    <t>I</t>
  </si>
  <si>
    <t>Ủy ban mặt trận tổ quốc</t>
  </si>
  <si>
    <t>Phòng Văn hóa - Xã hội</t>
  </si>
  <si>
    <t>Phòng Kinh tế</t>
  </si>
  <si>
    <t>Trung tâm hành chính công</t>
  </si>
  <si>
    <t>II</t>
  </si>
  <si>
    <t>Các đơn vị sự nghiệp</t>
  </si>
  <si>
    <t>Trung tâm dịch vụ tổng hợp</t>
  </si>
  <si>
    <t>III</t>
  </si>
  <si>
    <t>Các đơn vị trường học</t>
  </si>
  <si>
    <t>IV</t>
  </si>
  <si>
    <t>Các đơn vị được UBND xã hỗ
trợ kinh phí</t>
  </si>
  <si>
    <t>Công an xã</t>
  </si>
  <si>
    <t>Đảng ủy xã</t>
  </si>
  <si>
    <t>Các cơ quan thuộc xã</t>
  </si>
  <si>
    <t>Văn phòng HĐND - UBND xã</t>
  </si>
  <si>
    <t>Trạm y tế xã</t>
  </si>
  <si>
    <t>Ban chỉ huy Phòng thủ Khu vực 4- Mộc Châu</t>
  </si>
  <si>
    <t>C</t>
  </si>
  <si>
    <t>Trường Mầm non Song Khủa</t>
  </si>
  <si>
    <t>Trường Mầm non Liên Hòa</t>
  </si>
  <si>
    <t>Trường Mầm non Quang Minh</t>
  </si>
  <si>
    <t>Trường Mầm non Mường Tè</t>
  </si>
  <si>
    <t>Trường TH&amp;THCS Song Khủa</t>
  </si>
  <si>
    <t>Trường TH&amp;THCS Liên Hòa</t>
  </si>
  <si>
    <t>Trường TH&amp;THCS Quang Minh</t>
  </si>
  <si>
    <t>Trường TH&amp;THCS Mường Tè</t>
  </si>
  <si>
    <t>V</t>
  </si>
  <si>
    <t>Dự phòng ngân sách</t>
  </si>
  <si>
    <t>Chi các hoạt động kinh tế (Sự nghiệp kinh tế)</t>
  </si>
  <si>
    <t>CHI NGÂN SÁCH CẤP XÃ THEO LĨNH VỰC
(=I+II+III+IV+V+VI+VII+VIII-IX)</t>
  </si>
  <si>
    <t>Trong đó: Sự nghiệp Giáo dục - Đào tạo</t>
  </si>
  <si>
    <t>Biểu mẫu số 34</t>
  </si>
  <si>
    <t>DỰ TOÁN CHI NGÂN SÁCH XÃ THEO LĨNH VỰC NĂM 2026</t>
  </si>
  <si>
    <t>Nội dung</t>
  </si>
  <si>
    <t>Dự toán</t>
  </si>
  <si>
    <t>A</t>
  </si>
  <si>
    <t>B</t>
  </si>
  <si>
    <t>TỔNG CHI NSĐP</t>
  </si>
  <si>
    <t>Chi đầu tư phát triển (2)</t>
  </si>
  <si>
    <t>Chi đầu tư cho các dự án</t>
  </si>
  <si>
    <t>Chi quốc phòng</t>
  </si>
  <si>
    <t>Chi bảo vệ môi trường</t>
  </si>
  <si>
    <t>Chi các hoạt động kinh tế</t>
  </si>
  <si>
    <t>Chi đầu tư khác</t>
  </si>
  <si>
    <r>
      <rPr>
        <sz val="12"/>
        <rFont val="Times New Roman"/>
        <family val="1"/>
      </rPr>
      <t>Chi đầu tư và hỗ trợ vốn cho các doanh nghiệp cung cấp sản phẩm,
dịch vụ công ích do Nhà nước đặt hàng, các tổ chức kinh tế,</t>
    </r>
  </si>
  <si>
    <t>Chi đầu tư phát triển khác</t>
  </si>
  <si>
    <t>Chi từ nguồn thu tiền sử dụng đất</t>
  </si>
  <si>
    <t>Chi thường xuyên</t>
  </si>
  <si>
    <t>a</t>
  </si>
  <si>
    <t>Kinh phí phân bổ cho các cơ quan đơn vị</t>
  </si>
  <si>
    <t>Chi khoa học và công nghệ (3)</t>
  </si>
  <si>
    <t>Chi quốc phòng - an ninh và trật tự an toàn xã hội</t>
  </si>
  <si>
    <t>Chi truyền thông - văn hoá</t>
  </si>
  <si>
    <t>b</t>
  </si>
  <si>
    <t>Chi thường xuyên chưa phân bổ</t>
  </si>
  <si>
    <t>Chi trả nợ lãi các khoản do chính quyền địa phương vay (3)</t>
  </si>
  <si>
    <t>Chi bổ sung quỹ dự trữ tài chính (3)</t>
  </si>
  <si>
    <t>VI</t>
  </si>
  <si>
    <t>VII</t>
  </si>
  <si>
    <t>Chi tạo nguồn, điều chỉnh tiền lương</t>
  </si>
  <si>
    <t>VIII</t>
  </si>
  <si>
    <t>Nguồn tăng thu ngân sách huyện</t>
  </si>
  <si>
    <t>Tăng thu từ thuế, phí lệ, lệ phí</t>
  </si>
  <si>
    <t>Tăng thu từ nguồn thu cấp quyền sử dụng đất</t>
  </si>
  <si>
    <t>IX</t>
  </si>
  <si>
    <t>Chi chương trình mục tiêu quốc gia</t>
  </si>
  <si>
    <t>CHI CHUYỂN NGUỒN SANG NĂM SAU</t>
  </si>
  <si>
    <t>(Kèm theo Nghị quyết số 30/NQ-HĐND ngày  25/12/2025 của HĐND xã Song Khủa  )</t>
  </si>
  <si>
    <r>
      <t xml:space="preserve">DỰ TOÁN CHI THƯỜNG XUYÊN CỦA NGÂN SÁCH XÃ CHO TỪNG CƠ QUAN, TỔ CHỨC THEO LĨNH VỰC NĂM 2026
</t>
    </r>
    <r>
      <rPr>
        <i/>
        <sz val="13"/>
        <rFont val="Times New Roman"/>
        <family val="1"/>
      </rPr>
      <t>(Kèm theo Nghị quyết số  30/NQ-HĐND ngày 25/12/2025 của HĐND xã Song Khủa  )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</si>
</sst>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0.0"/>
    <numFmt numFmtId="167" formatCode="_(* #,##0.000_);_(* \(#,##0.000\);_(* &quot;-&quot;??_);_(@_)"/>
  </numFmts>
  <fonts count="17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b/>
      <sz val="13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8.5"/>
      <name val="Times New Roman"/>
      <family val="1"/>
    </font>
    <font>
      <b/>
      <sz val="8.5"/>
      <color rgb="FF000000"/>
      <name val="Times New Roman"/>
      <family val="1"/>
    </font>
    <font>
      <sz val="8.5"/>
      <color rgb="FF000000"/>
      <name val="Times New Roman"/>
      <family val="1"/>
    </font>
    <font>
      <b/>
      <sz val="10"/>
      <color rgb="FF000000"/>
      <name val="Times New Roman"/>
      <family val="1"/>
    </font>
    <font>
      <sz val="13"/>
      <color rgb="FF000000"/>
      <name val="Times New Roman"/>
      <family val="1"/>
    </font>
    <font>
      <i/>
      <sz val="13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55"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 indent="4"/>
    </xf>
    <xf numFmtId="0" fontId="1" fillId="0" borderId="2" xfId="0" applyFont="1" applyBorder="1" applyAlignment="1">
      <alignment horizontal="right" vertical="top" wrapText="1" inden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 inden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shrinkToFit="1"/>
    </xf>
    <xf numFmtId="1" fontId="12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5" fontId="11" fillId="0" borderId="2" xfId="1" applyNumberFormat="1" applyFont="1" applyBorder="1" applyAlignment="1">
      <alignment horizontal="center" vertical="center" shrinkToFit="1"/>
    </xf>
    <xf numFmtId="165" fontId="12" fillId="0" borderId="2" xfId="1" applyNumberFormat="1" applyFont="1" applyBorder="1" applyAlignment="1">
      <alignment horizontal="center" vertical="center" shrinkToFit="1"/>
    </xf>
    <xf numFmtId="165" fontId="7" fillId="0" borderId="2" xfId="1" applyNumberFormat="1" applyFont="1" applyBorder="1" applyAlignment="1">
      <alignment horizontal="center" vertical="center" wrapText="1"/>
    </xf>
    <xf numFmtId="165" fontId="9" fillId="0" borderId="2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3" fontId="12" fillId="0" borderId="2" xfId="1" applyFont="1" applyBorder="1" applyAlignment="1">
      <alignment horizontal="center" vertical="center" shrinkToFit="1"/>
    </xf>
    <xf numFmtId="167" fontId="12" fillId="0" borderId="2" xfId="1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left" wrapText="1"/>
    </xf>
    <xf numFmtId="165" fontId="3" fillId="0" borderId="2" xfId="1" applyNumberFormat="1" applyFont="1" applyBorder="1" applyAlignment="1">
      <alignment horizontal="right" vertical="top" shrinkToFi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wrapText="1"/>
    </xf>
    <xf numFmtId="1" fontId="1" fillId="0" borderId="2" xfId="0" applyNumberFormat="1" applyFont="1" applyBorder="1" applyAlignment="1">
      <alignment horizontal="center" vertical="top" shrinkToFit="1"/>
    </xf>
    <xf numFmtId="165" fontId="1" fillId="0" borderId="2" xfId="1" applyNumberFormat="1" applyFont="1" applyBorder="1" applyAlignment="1">
      <alignment horizontal="right" vertical="top" shrinkToFit="1"/>
    </xf>
    <xf numFmtId="165" fontId="5" fillId="0" borderId="0" xfId="0" applyNumberFormat="1" applyFont="1" applyAlignment="1">
      <alignment horizontal="left" vertical="top"/>
    </xf>
    <xf numFmtId="165" fontId="1" fillId="0" borderId="2" xfId="1" applyNumberFormat="1" applyFont="1" applyBorder="1" applyAlignment="1">
      <alignment horizontal="right" vertical="center" shrinkToFi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166" fontId="1" fillId="0" borderId="2" xfId="0" applyNumberFormat="1" applyFont="1" applyBorder="1" applyAlignment="1">
      <alignment horizontal="right" vertical="top" shrinkToFit="1"/>
    </xf>
    <xf numFmtId="165" fontId="4" fillId="0" borderId="2" xfId="1" applyNumberFormat="1" applyFont="1" applyBorder="1" applyAlignment="1">
      <alignment horizontal="right" vertical="top" shrinkToFit="1"/>
    </xf>
    <xf numFmtId="165" fontId="5" fillId="0" borderId="2" xfId="1" applyNumberFormat="1" applyFont="1" applyBorder="1" applyAlignment="1">
      <alignment horizontal="left" wrapText="1"/>
    </xf>
    <xf numFmtId="164" fontId="5" fillId="0" borderId="0" xfId="2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view="pageBreakPreview" zoomScaleNormal="100" zoomScaleSheetLayoutView="100" workbookViewId="0">
      <selection activeCell="A3" sqref="A3:C3"/>
    </sheetView>
  </sheetViews>
  <sheetFormatPr defaultColWidth="8.83203125" defaultRowHeight="12.75" x14ac:dyDescent="0.2"/>
  <cols>
    <col min="1" max="1" width="6.6640625" style="31" customWidth="1"/>
    <col min="2" max="2" width="74.6640625" style="31" customWidth="1"/>
    <col min="3" max="3" width="24.33203125" style="31" customWidth="1"/>
    <col min="4" max="16384" width="8.83203125" style="31"/>
  </cols>
  <sheetData>
    <row r="1" spans="1:5" ht="17.25" customHeight="1" x14ac:dyDescent="0.2">
      <c r="A1" s="32"/>
      <c r="B1" s="32"/>
      <c r="C1" s="27" t="s">
        <v>54</v>
      </c>
    </row>
    <row r="2" spans="1:5" ht="17.850000000000001" customHeight="1" x14ac:dyDescent="0.2">
      <c r="A2" s="46" t="s">
        <v>55</v>
      </c>
      <c r="B2" s="46"/>
      <c r="C2" s="46"/>
      <c r="D2" s="33"/>
    </row>
    <row r="3" spans="1:5" ht="17.25" customHeight="1" x14ac:dyDescent="0.2">
      <c r="A3" s="47" t="s">
        <v>90</v>
      </c>
      <c r="B3" s="47"/>
      <c r="C3" s="47"/>
      <c r="D3" s="33"/>
    </row>
    <row r="4" spans="1:5" ht="17.25" customHeight="1" x14ac:dyDescent="0.2">
      <c r="A4" s="34"/>
      <c r="B4" s="34"/>
      <c r="C4" s="28" t="s">
        <v>1</v>
      </c>
    </row>
    <row r="5" spans="1:5" ht="20.25" customHeight="1" x14ac:dyDescent="0.2">
      <c r="A5" s="2" t="s">
        <v>2</v>
      </c>
      <c r="B5" s="2" t="s">
        <v>56</v>
      </c>
      <c r="C5" s="6" t="s">
        <v>57</v>
      </c>
    </row>
    <row r="6" spans="1:5" ht="17.25" customHeight="1" x14ac:dyDescent="0.2">
      <c r="A6" s="2" t="s">
        <v>58</v>
      </c>
      <c r="B6" s="2" t="s">
        <v>59</v>
      </c>
      <c r="C6" s="35" t="s">
        <v>40</v>
      </c>
    </row>
    <row r="7" spans="1:5" ht="17.25" customHeight="1" x14ac:dyDescent="0.2">
      <c r="A7" s="29"/>
      <c r="B7" s="3" t="s">
        <v>60</v>
      </c>
      <c r="C7" s="36">
        <f>C8</f>
        <v>135066</v>
      </c>
      <c r="E7" s="37">
        <f>135066-C7</f>
        <v>0</v>
      </c>
    </row>
    <row r="8" spans="1:5" ht="31.5" customHeight="1" x14ac:dyDescent="0.2">
      <c r="A8" s="1" t="s">
        <v>58</v>
      </c>
      <c r="B8" s="3" t="s">
        <v>52</v>
      </c>
      <c r="C8" s="38">
        <f>C26+C27+C41</f>
        <v>135066</v>
      </c>
    </row>
    <row r="9" spans="1:5" ht="17.25" customHeight="1" x14ac:dyDescent="0.2">
      <c r="A9" s="2" t="s">
        <v>22</v>
      </c>
      <c r="B9" s="3" t="s">
        <v>61</v>
      </c>
      <c r="C9" s="7" t="s">
        <v>21</v>
      </c>
    </row>
    <row r="10" spans="1:5" ht="17.25" customHeight="1" x14ac:dyDescent="0.2">
      <c r="A10" s="39">
        <v>1</v>
      </c>
      <c r="B10" s="4" t="s">
        <v>62</v>
      </c>
      <c r="C10" s="29"/>
    </row>
    <row r="11" spans="1:5" ht="17.25" customHeight="1" x14ac:dyDescent="0.2">
      <c r="A11" s="5" t="s">
        <v>21</v>
      </c>
      <c r="B11" s="4" t="s">
        <v>5</v>
      </c>
      <c r="C11" s="29"/>
    </row>
    <row r="12" spans="1:5" ht="17.25" customHeight="1" x14ac:dyDescent="0.2">
      <c r="A12" s="5" t="s">
        <v>21</v>
      </c>
      <c r="B12" s="4" t="s">
        <v>6</v>
      </c>
      <c r="C12" s="29"/>
    </row>
    <row r="13" spans="1:5" ht="17.25" customHeight="1" x14ac:dyDescent="0.2">
      <c r="A13" s="5" t="s">
        <v>21</v>
      </c>
      <c r="B13" s="4" t="s">
        <v>63</v>
      </c>
      <c r="C13" s="29"/>
    </row>
    <row r="14" spans="1:5" ht="17.25" customHeight="1" x14ac:dyDescent="0.2">
      <c r="A14" s="5" t="s">
        <v>21</v>
      </c>
      <c r="B14" s="4" t="s">
        <v>8</v>
      </c>
      <c r="C14" s="29"/>
    </row>
    <row r="15" spans="1:5" ht="17.25" customHeight="1" x14ac:dyDescent="0.2">
      <c r="A15" s="5" t="s">
        <v>21</v>
      </c>
      <c r="B15" s="4" t="s">
        <v>9</v>
      </c>
      <c r="C15" s="29"/>
    </row>
    <row r="16" spans="1:5" ht="17.25" customHeight="1" x14ac:dyDescent="0.2">
      <c r="A16" s="5" t="s">
        <v>21</v>
      </c>
      <c r="B16" s="4" t="s">
        <v>10</v>
      </c>
      <c r="C16" s="29"/>
    </row>
    <row r="17" spans="1:5" ht="17.25" customHeight="1" x14ac:dyDescent="0.2">
      <c r="A17" s="5" t="s">
        <v>21</v>
      </c>
      <c r="B17" s="4" t="s">
        <v>11</v>
      </c>
      <c r="C17" s="29"/>
    </row>
    <row r="18" spans="1:5" ht="17.25" customHeight="1" x14ac:dyDescent="0.2">
      <c r="A18" s="5" t="s">
        <v>21</v>
      </c>
      <c r="B18" s="4" t="s">
        <v>12</v>
      </c>
      <c r="C18" s="29"/>
    </row>
    <row r="19" spans="1:5" ht="17.25" customHeight="1" x14ac:dyDescent="0.2">
      <c r="A19" s="5" t="s">
        <v>21</v>
      </c>
      <c r="B19" s="4" t="s">
        <v>64</v>
      </c>
      <c r="C19" s="29"/>
    </row>
    <row r="20" spans="1:5" ht="17.25" customHeight="1" x14ac:dyDescent="0.2">
      <c r="A20" s="5" t="s">
        <v>21</v>
      </c>
      <c r="B20" s="4" t="s">
        <v>65</v>
      </c>
      <c r="C20" s="29"/>
    </row>
    <row r="21" spans="1:5" ht="17.25" customHeight="1" x14ac:dyDescent="0.2">
      <c r="A21" s="5" t="s">
        <v>21</v>
      </c>
      <c r="B21" s="4" t="s">
        <v>15</v>
      </c>
      <c r="C21" s="29"/>
    </row>
    <row r="22" spans="1:5" ht="17.25" customHeight="1" x14ac:dyDescent="0.2">
      <c r="A22" s="5" t="s">
        <v>21</v>
      </c>
      <c r="B22" s="4" t="s">
        <v>16</v>
      </c>
      <c r="C22" s="29"/>
    </row>
    <row r="23" spans="1:5" ht="17.25" customHeight="1" x14ac:dyDescent="0.2">
      <c r="A23" s="5" t="s">
        <v>21</v>
      </c>
      <c r="B23" s="4" t="s">
        <v>66</v>
      </c>
      <c r="C23" s="29"/>
    </row>
    <row r="24" spans="1:5" ht="34.5" customHeight="1" x14ac:dyDescent="0.2">
      <c r="A24" s="39">
        <v>2</v>
      </c>
      <c r="B24" s="40" t="s">
        <v>67</v>
      </c>
      <c r="C24" s="41"/>
    </row>
    <row r="25" spans="1:5" ht="17.25" customHeight="1" x14ac:dyDescent="0.2">
      <c r="A25" s="39">
        <v>3</v>
      </c>
      <c r="B25" s="4" t="s">
        <v>68</v>
      </c>
      <c r="C25" s="29"/>
    </row>
    <row r="26" spans="1:5" ht="17.25" customHeight="1" x14ac:dyDescent="0.2">
      <c r="A26" s="2" t="s">
        <v>27</v>
      </c>
      <c r="B26" s="3" t="s">
        <v>69</v>
      </c>
      <c r="C26" s="42">
        <v>255</v>
      </c>
    </row>
    <row r="27" spans="1:5" ht="17.25" customHeight="1" x14ac:dyDescent="0.2">
      <c r="A27" s="2" t="s">
        <v>30</v>
      </c>
      <c r="B27" s="3" t="s">
        <v>70</v>
      </c>
      <c r="C27" s="36">
        <f>C28+C37</f>
        <v>132110</v>
      </c>
    </row>
    <row r="28" spans="1:5" ht="17.25" customHeight="1" x14ac:dyDescent="0.2">
      <c r="A28" s="2" t="s">
        <v>71</v>
      </c>
      <c r="B28" s="3" t="s">
        <v>72</v>
      </c>
      <c r="C28" s="36">
        <f>SUM(C29:C36)</f>
        <v>126410</v>
      </c>
      <c r="D28" s="37"/>
    </row>
    <row r="29" spans="1:5" ht="17.25" customHeight="1" x14ac:dyDescent="0.2">
      <c r="A29" s="5" t="s">
        <v>21</v>
      </c>
      <c r="B29" s="4" t="s">
        <v>5</v>
      </c>
      <c r="C29" s="43">
        <v>84599</v>
      </c>
    </row>
    <row r="30" spans="1:5" ht="17.25" customHeight="1" x14ac:dyDescent="0.2">
      <c r="A30" s="5" t="s">
        <v>21</v>
      </c>
      <c r="B30" s="4" t="s">
        <v>73</v>
      </c>
      <c r="C30" s="44"/>
    </row>
    <row r="31" spans="1:5" ht="17.25" customHeight="1" x14ac:dyDescent="0.2">
      <c r="A31" s="5" t="s">
        <v>21</v>
      </c>
      <c r="B31" s="4" t="s">
        <v>74</v>
      </c>
      <c r="C31" s="43">
        <v>2870</v>
      </c>
    </row>
    <row r="32" spans="1:5" ht="17.25" customHeight="1" x14ac:dyDescent="0.2">
      <c r="A32" s="5" t="s">
        <v>21</v>
      </c>
      <c r="B32" s="4" t="s">
        <v>9</v>
      </c>
      <c r="C32" s="43">
        <v>6162</v>
      </c>
      <c r="E32" s="45"/>
    </row>
    <row r="33" spans="1:5" ht="17.25" customHeight="1" x14ac:dyDescent="0.2">
      <c r="A33" s="5" t="s">
        <v>21</v>
      </c>
      <c r="B33" s="4" t="s">
        <v>75</v>
      </c>
      <c r="C33" s="43">
        <v>374</v>
      </c>
    </row>
    <row r="34" spans="1:5" ht="17.25" customHeight="1" x14ac:dyDescent="0.2">
      <c r="A34" s="5" t="s">
        <v>21</v>
      </c>
      <c r="B34" s="4" t="s">
        <v>51</v>
      </c>
      <c r="C34" s="43">
        <v>1964</v>
      </c>
    </row>
    <row r="35" spans="1:5" ht="17.25" customHeight="1" x14ac:dyDescent="0.2">
      <c r="A35" s="5" t="s">
        <v>21</v>
      </c>
      <c r="B35" s="4" t="s">
        <v>15</v>
      </c>
      <c r="C35" s="43">
        <v>21033</v>
      </c>
    </row>
    <row r="36" spans="1:5" ht="17.25" customHeight="1" x14ac:dyDescent="0.2">
      <c r="A36" s="5" t="s">
        <v>21</v>
      </c>
      <c r="B36" s="4" t="s">
        <v>16</v>
      </c>
      <c r="C36" s="43">
        <v>9408</v>
      </c>
      <c r="E36" s="37"/>
    </row>
    <row r="37" spans="1:5" ht="17.25" customHeight="1" x14ac:dyDescent="0.2">
      <c r="A37" s="2" t="s">
        <v>76</v>
      </c>
      <c r="B37" s="3" t="s">
        <v>77</v>
      </c>
      <c r="C37" s="36">
        <v>5700</v>
      </c>
    </row>
    <row r="38" spans="1:5" ht="17.25" customHeight="1" x14ac:dyDescent="0.2">
      <c r="A38" s="29"/>
      <c r="B38" s="8" t="s">
        <v>53</v>
      </c>
      <c r="C38" s="30">
        <v>270</v>
      </c>
    </row>
    <row r="39" spans="1:5" ht="18" customHeight="1" x14ac:dyDescent="0.2">
      <c r="A39" s="2" t="s">
        <v>32</v>
      </c>
      <c r="B39" s="3" t="s">
        <v>78</v>
      </c>
      <c r="C39" s="29"/>
    </row>
    <row r="40" spans="1:5" ht="18" customHeight="1" x14ac:dyDescent="0.2">
      <c r="A40" s="2" t="s">
        <v>49</v>
      </c>
      <c r="B40" s="3" t="s">
        <v>79</v>
      </c>
      <c r="C40" s="29"/>
    </row>
    <row r="41" spans="1:5" ht="18" customHeight="1" x14ac:dyDescent="0.2">
      <c r="A41" s="2" t="s">
        <v>80</v>
      </c>
      <c r="B41" s="3" t="s">
        <v>50</v>
      </c>
      <c r="C41" s="36">
        <v>2701</v>
      </c>
    </row>
    <row r="42" spans="1:5" ht="18" customHeight="1" x14ac:dyDescent="0.2">
      <c r="A42" s="2" t="s">
        <v>81</v>
      </c>
      <c r="B42" s="3" t="s">
        <v>82</v>
      </c>
      <c r="C42" s="36"/>
      <c r="E42" s="37">
        <f>135066-C7</f>
        <v>0</v>
      </c>
    </row>
    <row r="43" spans="1:5" ht="18" customHeight="1" x14ac:dyDescent="0.2">
      <c r="A43" s="2" t="s">
        <v>83</v>
      </c>
      <c r="B43" s="3" t="s">
        <v>84</v>
      </c>
      <c r="C43" s="7" t="s">
        <v>21</v>
      </c>
    </row>
    <row r="44" spans="1:5" ht="18" customHeight="1" x14ac:dyDescent="0.2">
      <c r="A44" s="2" t="s">
        <v>21</v>
      </c>
      <c r="B44" s="4" t="s">
        <v>85</v>
      </c>
      <c r="C44" s="9" t="s">
        <v>21</v>
      </c>
    </row>
    <row r="45" spans="1:5" ht="18" customHeight="1" x14ac:dyDescent="0.2">
      <c r="A45" s="2" t="s">
        <v>21</v>
      </c>
      <c r="B45" s="4" t="s">
        <v>86</v>
      </c>
      <c r="C45" s="9" t="s">
        <v>21</v>
      </c>
    </row>
    <row r="46" spans="1:5" ht="18" customHeight="1" x14ac:dyDescent="0.2">
      <c r="A46" s="2" t="s">
        <v>87</v>
      </c>
      <c r="B46" s="3" t="s">
        <v>88</v>
      </c>
      <c r="C46" s="29"/>
    </row>
    <row r="47" spans="1:5" ht="18" customHeight="1" x14ac:dyDescent="0.2">
      <c r="A47" s="2" t="s">
        <v>40</v>
      </c>
      <c r="B47" s="3" t="s">
        <v>89</v>
      </c>
      <c r="C47" s="29"/>
    </row>
  </sheetData>
  <mergeCells count="2">
    <mergeCell ref="A2:C2"/>
    <mergeCell ref="A3:C3"/>
  </mergeCells>
  <pageMargins left="0.37" right="0.3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2"/>
  <sheetViews>
    <sheetView view="pageBreakPreview" zoomScaleNormal="100" zoomScaleSheetLayoutView="100" workbookViewId="0">
      <selection activeCell="M5" sqref="M5"/>
    </sheetView>
  </sheetViews>
  <sheetFormatPr defaultColWidth="8.83203125" defaultRowHeight="12.75" x14ac:dyDescent="0.2"/>
  <cols>
    <col min="1" max="1" width="4.6640625" style="13" customWidth="1"/>
    <col min="2" max="2" width="28.83203125" style="13" customWidth="1"/>
    <col min="3" max="3" width="11.33203125" style="13" customWidth="1"/>
    <col min="4" max="4" width="9.33203125" style="13" customWidth="1"/>
    <col min="5" max="5" width="7.1640625" style="13" customWidth="1"/>
    <col min="6" max="6" width="8.83203125" style="13" customWidth="1"/>
    <col min="7" max="7" width="7.6640625" style="13" customWidth="1"/>
    <col min="8" max="8" width="8.1640625" style="13" customWidth="1"/>
    <col min="9" max="9" width="9.33203125" style="13" customWidth="1"/>
    <col min="10" max="10" width="8.1640625" style="13" customWidth="1"/>
    <col min="11" max="11" width="6.6640625" style="13" customWidth="1"/>
    <col min="12" max="12" width="8.6640625" style="13" customWidth="1"/>
    <col min="13" max="13" width="10.33203125" style="13" customWidth="1"/>
    <col min="14" max="14" width="10.83203125" style="13" customWidth="1"/>
    <col min="15" max="15" width="13.1640625" style="13" customWidth="1"/>
    <col min="16" max="16" width="9.6640625" style="13" customWidth="1"/>
    <col min="17" max="17" width="8.33203125" style="13" customWidth="1"/>
    <col min="18" max="16384" width="8.83203125" style="13"/>
  </cols>
  <sheetData>
    <row r="1" spans="1:18" ht="33" customHeight="1" x14ac:dyDescent="0.2">
      <c r="O1" s="50" t="s">
        <v>0</v>
      </c>
      <c r="P1" s="50"/>
      <c r="Q1" s="50"/>
    </row>
    <row r="2" spans="1:18" s="23" customFormat="1" ht="68.099999999999994" customHeight="1" x14ac:dyDescent="0.2">
      <c r="A2" s="51" t="s">
        <v>91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8" ht="24" customHeight="1" x14ac:dyDescent="0.2">
      <c r="A3" s="10"/>
      <c r="B3" s="10"/>
      <c r="C3" s="10"/>
      <c r="D3" s="10"/>
      <c r="E3" s="54"/>
      <c r="F3" s="54"/>
      <c r="G3" s="54"/>
      <c r="H3" s="54"/>
      <c r="I3" s="54"/>
      <c r="J3" s="54"/>
      <c r="K3" s="54"/>
      <c r="L3" s="54"/>
      <c r="M3" s="10"/>
      <c r="N3" s="10"/>
      <c r="O3" s="10"/>
      <c r="P3" s="54" t="s">
        <v>1</v>
      </c>
      <c r="Q3" s="54"/>
    </row>
    <row r="4" spans="1:18" ht="22.5" customHeight="1" x14ac:dyDescent="0.2">
      <c r="A4" s="48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52" t="s">
        <v>14</v>
      </c>
      <c r="N4" s="53"/>
      <c r="O4" s="48" t="s">
        <v>15</v>
      </c>
      <c r="P4" s="48" t="s">
        <v>16</v>
      </c>
      <c r="Q4" s="48" t="s">
        <v>17</v>
      </c>
    </row>
    <row r="5" spans="1:18" ht="67.5" customHeight="1" x14ac:dyDescent="0.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11" t="s">
        <v>18</v>
      </c>
      <c r="N5" s="11" t="s">
        <v>19</v>
      </c>
      <c r="O5" s="49"/>
      <c r="P5" s="49"/>
      <c r="Q5" s="49"/>
    </row>
    <row r="6" spans="1:18" ht="12" customHeight="1" x14ac:dyDescent="0.2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13</v>
      </c>
      <c r="M6" s="14">
        <v>14</v>
      </c>
      <c r="N6" s="14">
        <v>15</v>
      </c>
      <c r="O6" s="14">
        <v>16</v>
      </c>
      <c r="P6" s="14">
        <v>17</v>
      </c>
      <c r="Q6" s="14">
        <v>18</v>
      </c>
    </row>
    <row r="7" spans="1:18" ht="14.1" customHeight="1" x14ac:dyDescent="0.2">
      <c r="A7" s="12"/>
      <c r="B7" s="11" t="s">
        <v>20</v>
      </c>
      <c r="C7" s="18">
        <f>C8+C15+C18+C27+C30</f>
        <v>129111.054</v>
      </c>
      <c r="D7" s="18">
        <f>D8+D15+D18+D27</f>
        <v>84599</v>
      </c>
      <c r="E7" s="18">
        <f t="shared" ref="E7:Q7" si="0">E8+E15+E18+E27</f>
        <v>0</v>
      </c>
      <c r="F7" s="18">
        <f t="shared" si="0"/>
        <v>2820</v>
      </c>
      <c r="G7" s="18">
        <f t="shared" si="0"/>
        <v>50</v>
      </c>
      <c r="H7" s="18">
        <f t="shared" si="0"/>
        <v>6162</v>
      </c>
      <c r="I7" s="18">
        <f t="shared" si="0"/>
        <v>374</v>
      </c>
      <c r="J7" s="18">
        <f t="shared" si="0"/>
        <v>0</v>
      </c>
      <c r="K7" s="18">
        <f t="shared" si="0"/>
        <v>0</v>
      </c>
      <c r="L7" s="18">
        <f>L8+L15+L18+L27</f>
        <v>1392</v>
      </c>
      <c r="M7" s="18">
        <f t="shared" si="0"/>
        <v>572.04</v>
      </c>
      <c r="N7" s="18">
        <f t="shared" si="0"/>
        <v>0</v>
      </c>
      <c r="O7" s="18">
        <f t="shared" si="0"/>
        <v>21033.513999999999</v>
      </c>
      <c r="P7" s="18">
        <f t="shared" si="0"/>
        <v>9407.5</v>
      </c>
      <c r="Q7" s="18">
        <f t="shared" si="0"/>
        <v>0</v>
      </c>
    </row>
    <row r="8" spans="1:18" ht="15.95" customHeight="1" x14ac:dyDescent="0.2">
      <c r="A8" s="11" t="s">
        <v>22</v>
      </c>
      <c r="B8" s="16" t="s">
        <v>36</v>
      </c>
      <c r="C8" s="18">
        <f>SUM(C9:C14)</f>
        <v>34177.053999999996</v>
      </c>
      <c r="D8" s="18">
        <f t="shared" ref="D8:Q8" si="1">SUM(D9:D14)</f>
        <v>350</v>
      </c>
      <c r="E8" s="18">
        <f t="shared" si="1"/>
        <v>0</v>
      </c>
      <c r="F8" s="18">
        <f t="shared" si="1"/>
        <v>2820</v>
      </c>
      <c r="G8" s="18">
        <f t="shared" si="1"/>
        <v>0</v>
      </c>
      <c r="H8" s="18">
        <f t="shared" si="1"/>
        <v>0</v>
      </c>
      <c r="I8" s="18">
        <f t="shared" si="1"/>
        <v>254</v>
      </c>
      <c r="J8" s="18">
        <f t="shared" si="1"/>
        <v>0</v>
      </c>
      <c r="K8" s="18">
        <f t="shared" si="1"/>
        <v>0</v>
      </c>
      <c r="L8" s="18">
        <f>SUM(L9:L14)</f>
        <v>240</v>
      </c>
      <c r="M8" s="18">
        <f t="shared" si="1"/>
        <v>572.04</v>
      </c>
      <c r="N8" s="18">
        <f t="shared" si="1"/>
        <v>0</v>
      </c>
      <c r="O8" s="18">
        <f t="shared" si="1"/>
        <v>21033.513999999999</v>
      </c>
      <c r="P8" s="18">
        <f t="shared" si="1"/>
        <v>8907.5</v>
      </c>
      <c r="Q8" s="18">
        <f t="shared" si="1"/>
        <v>0</v>
      </c>
      <c r="R8" s="24"/>
    </row>
    <row r="9" spans="1:18" ht="15.95" customHeight="1" x14ac:dyDescent="0.2">
      <c r="A9" s="15">
        <v>1</v>
      </c>
      <c r="B9" s="17" t="s">
        <v>35</v>
      </c>
      <c r="C9" s="19">
        <f>SUM(D9:Q9)</f>
        <v>4949</v>
      </c>
      <c r="D9" s="20"/>
      <c r="E9" s="21"/>
      <c r="F9" s="20"/>
      <c r="G9" s="21"/>
      <c r="H9" s="20"/>
      <c r="I9" s="20"/>
      <c r="J9" s="21"/>
      <c r="K9" s="21"/>
      <c r="L9" s="20"/>
      <c r="M9" s="21"/>
      <c r="N9" s="21"/>
      <c r="O9" s="19">
        <v>4949</v>
      </c>
      <c r="P9" s="20"/>
      <c r="Q9" s="21"/>
    </row>
    <row r="10" spans="1:18" ht="15.95" customHeight="1" x14ac:dyDescent="0.2">
      <c r="A10" s="15">
        <v>2</v>
      </c>
      <c r="B10" s="17" t="s">
        <v>23</v>
      </c>
      <c r="C10" s="19">
        <f>SUM(D10:Q10)</f>
        <v>2584</v>
      </c>
      <c r="D10" s="20"/>
      <c r="E10" s="21"/>
      <c r="F10" s="20"/>
      <c r="G10" s="21"/>
      <c r="H10" s="21"/>
      <c r="I10" s="20"/>
      <c r="J10" s="21"/>
      <c r="K10" s="21"/>
      <c r="L10" s="19"/>
      <c r="M10" s="21"/>
      <c r="N10" s="19"/>
      <c r="O10" s="19">
        <v>2584</v>
      </c>
      <c r="P10" s="20"/>
      <c r="Q10" s="21"/>
    </row>
    <row r="11" spans="1:18" ht="15.95" customHeight="1" x14ac:dyDescent="0.2">
      <c r="A11" s="15">
        <v>3</v>
      </c>
      <c r="B11" s="17" t="s">
        <v>37</v>
      </c>
      <c r="C11" s="19">
        <f>SUM(D11:Q11)</f>
        <v>10547.013999999999</v>
      </c>
      <c r="D11" s="20"/>
      <c r="E11" s="21"/>
      <c r="F11" s="19">
        <v>2820</v>
      </c>
      <c r="G11" s="21"/>
      <c r="H11" s="21"/>
      <c r="I11" s="20"/>
      <c r="J11" s="21"/>
      <c r="K11" s="21"/>
      <c r="L11" s="20"/>
      <c r="M11" s="21"/>
      <c r="N11" s="21"/>
      <c r="O11" s="26">
        <v>7641.5140000000001</v>
      </c>
      <c r="P11" s="25">
        <v>85.5</v>
      </c>
      <c r="Q11" s="21"/>
    </row>
    <row r="12" spans="1:18" ht="15.95" customHeight="1" x14ac:dyDescent="0.2">
      <c r="A12" s="15">
        <v>4</v>
      </c>
      <c r="B12" s="17" t="s">
        <v>24</v>
      </c>
      <c r="C12" s="19">
        <f>SUM(D12:Q12)</f>
        <v>12105</v>
      </c>
      <c r="D12" s="19">
        <v>350</v>
      </c>
      <c r="E12" s="21"/>
      <c r="F12" s="20"/>
      <c r="G12" s="21"/>
      <c r="H12" s="21"/>
      <c r="I12" s="19">
        <v>254</v>
      </c>
      <c r="J12" s="21"/>
      <c r="K12" s="21"/>
      <c r="L12" s="19"/>
      <c r="M12" s="19"/>
      <c r="N12" s="21"/>
      <c r="O12" s="19">
        <v>2679</v>
      </c>
      <c r="P12" s="19">
        <v>8822</v>
      </c>
      <c r="Q12" s="21"/>
    </row>
    <row r="13" spans="1:18" ht="15.95" customHeight="1" x14ac:dyDescent="0.2">
      <c r="A13" s="15">
        <v>5</v>
      </c>
      <c r="B13" s="17" t="s">
        <v>25</v>
      </c>
      <c r="C13" s="19">
        <f>SUM(D13:Q13)</f>
        <v>2660.04</v>
      </c>
      <c r="D13" s="20"/>
      <c r="E13" s="21"/>
      <c r="F13" s="20"/>
      <c r="G13" s="21"/>
      <c r="H13" s="21"/>
      <c r="I13" s="20"/>
      <c r="J13" s="21"/>
      <c r="K13" s="21"/>
      <c r="L13" s="25">
        <v>240</v>
      </c>
      <c r="M13" s="25">
        <f>173.04+399</f>
        <v>572.04</v>
      </c>
      <c r="N13" s="21"/>
      <c r="O13" s="19">
        <v>1848</v>
      </c>
      <c r="P13" s="20"/>
      <c r="Q13" s="21"/>
    </row>
    <row r="14" spans="1:18" ht="15.95" customHeight="1" x14ac:dyDescent="0.2">
      <c r="A14" s="15">
        <v>6</v>
      </c>
      <c r="B14" s="17" t="s">
        <v>26</v>
      </c>
      <c r="C14" s="19">
        <f t="shared" ref="C14:C26" si="2">SUM(D14:Q14)</f>
        <v>1332</v>
      </c>
      <c r="D14" s="20"/>
      <c r="E14" s="21"/>
      <c r="F14" s="20"/>
      <c r="G14" s="21"/>
      <c r="H14" s="21"/>
      <c r="I14" s="20"/>
      <c r="J14" s="21"/>
      <c r="K14" s="21"/>
      <c r="L14" s="20"/>
      <c r="M14" s="21"/>
      <c r="N14" s="21"/>
      <c r="O14" s="19">
        <v>1332</v>
      </c>
      <c r="P14" s="20"/>
      <c r="Q14" s="21"/>
    </row>
    <row r="15" spans="1:18" s="22" customFormat="1" ht="15.95" customHeight="1" x14ac:dyDescent="0.2">
      <c r="A15" s="11" t="s">
        <v>27</v>
      </c>
      <c r="B15" s="16" t="s">
        <v>28</v>
      </c>
      <c r="C15" s="18">
        <f>SUM(C16:C17)</f>
        <v>7434</v>
      </c>
      <c r="D15" s="18">
        <f t="shared" ref="D15:Q15" si="3">SUM(D16:D17)</f>
        <v>0</v>
      </c>
      <c r="E15" s="18">
        <f t="shared" si="3"/>
        <v>0</v>
      </c>
      <c r="F15" s="18">
        <f t="shared" si="3"/>
        <v>0</v>
      </c>
      <c r="G15" s="18">
        <f t="shared" si="3"/>
        <v>0</v>
      </c>
      <c r="H15" s="18">
        <f t="shared" si="3"/>
        <v>6162</v>
      </c>
      <c r="I15" s="18">
        <f t="shared" si="3"/>
        <v>120</v>
      </c>
      <c r="J15" s="18">
        <f t="shared" si="3"/>
        <v>0</v>
      </c>
      <c r="K15" s="18">
        <f t="shared" si="3"/>
        <v>0</v>
      </c>
      <c r="L15" s="18">
        <f t="shared" si="3"/>
        <v>1152</v>
      </c>
      <c r="M15" s="18">
        <f t="shared" si="3"/>
        <v>0</v>
      </c>
      <c r="N15" s="18">
        <f t="shared" si="3"/>
        <v>0</v>
      </c>
      <c r="O15" s="18">
        <f t="shared" si="3"/>
        <v>0</v>
      </c>
      <c r="P15" s="18">
        <f t="shared" si="3"/>
        <v>0</v>
      </c>
      <c r="Q15" s="18">
        <f t="shared" si="3"/>
        <v>0</v>
      </c>
    </row>
    <row r="16" spans="1:18" ht="15.95" customHeight="1" x14ac:dyDescent="0.2">
      <c r="A16" s="15">
        <v>1</v>
      </c>
      <c r="B16" s="17" t="s">
        <v>29</v>
      </c>
      <c r="C16" s="19">
        <f t="shared" si="2"/>
        <v>1272</v>
      </c>
      <c r="D16" s="20" t="s">
        <v>21</v>
      </c>
      <c r="E16" s="21"/>
      <c r="F16" s="20" t="s">
        <v>21</v>
      </c>
      <c r="G16" s="21"/>
      <c r="H16" s="21"/>
      <c r="I16" s="19">
        <v>120</v>
      </c>
      <c r="J16" s="21"/>
      <c r="K16" s="21"/>
      <c r="L16" s="19">
        <v>1152</v>
      </c>
      <c r="M16" s="21"/>
      <c r="N16" s="19">
        <v>0</v>
      </c>
      <c r="O16" s="20">
        <v>0</v>
      </c>
      <c r="P16" s="20" t="s">
        <v>21</v>
      </c>
      <c r="Q16" s="21"/>
    </row>
    <row r="17" spans="1:17" ht="15.95" customHeight="1" x14ac:dyDescent="0.2">
      <c r="A17" s="15">
        <v>2</v>
      </c>
      <c r="B17" s="17" t="s">
        <v>38</v>
      </c>
      <c r="C17" s="19">
        <f>SUM(D17:Q17)</f>
        <v>6162</v>
      </c>
      <c r="D17" s="20" t="s">
        <v>21</v>
      </c>
      <c r="E17" s="21"/>
      <c r="F17" s="20" t="s">
        <v>21</v>
      </c>
      <c r="G17" s="21"/>
      <c r="H17" s="19">
        <v>6162</v>
      </c>
      <c r="I17" s="20" t="s">
        <v>21</v>
      </c>
      <c r="J17" s="21"/>
      <c r="K17" s="21"/>
      <c r="L17" s="20">
        <v>0</v>
      </c>
      <c r="M17" s="21"/>
      <c r="N17" s="21"/>
      <c r="O17" s="20" t="s">
        <v>21</v>
      </c>
      <c r="P17" s="19">
        <v>0</v>
      </c>
      <c r="Q17" s="21"/>
    </row>
    <row r="18" spans="1:17" s="22" customFormat="1" ht="15" customHeight="1" x14ac:dyDescent="0.2">
      <c r="A18" s="11" t="s">
        <v>30</v>
      </c>
      <c r="B18" s="16" t="s">
        <v>31</v>
      </c>
      <c r="C18" s="18">
        <f>SUM(C19:C26)</f>
        <v>84249</v>
      </c>
      <c r="D18" s="18">
        <f>SUM(D19:D26)</f>
        <v>84249</v>
      </c>
      <c r="E18" s="18">
        <f t="shared" ref="E18:Q18" si="4">SUM(E19:E25)</f>
        <v>0</v>
      </c>
      <c r="F18" s="18">
        <f t="shared" si="4"/>
        <v>0</v>
      </c>
      <c r="G18" s="18">
        <f t="shared" si="4"/>
        <v>0</v>
      </c>
      <c r="H18" s="18">
        <f t="shared" si="4"/>
        <v>0</v>
      </c>
      <c r="I18" s="18">
        <f t="shared" si="4"/>
        <v>0</v>
      </c>
      <c r="J18" s="18">
        <f t="shared" si="4"/>
        <v>0</v>
      </c>
      <c r="K18" s="18">
        <f t="shared" si="4"/>
        <v>0</v>
      </c>
      <c r="L18" s="18">
        <f t="shared" si="4"/>
        <v>0</v>
      </c>
      <c r="M18" s="18">
        <f t="shared" si="4"/>
        <v>0</v>
      </c>
      <c r="N18" s="18">
        <f t="shared" si="4"/>
        <v>0</v>
      </c>
      <c r="O18" s="18">
        <f t="shared" si="4"/>
        <v>0</v>
      </c>
      <c r="P18" s="18">
        <f t="shared" si="4"/>
        <v>0</v>
      </c>
      <c r="Q18" s="18">
        <f t="shared" si="4"/>
        <v>0</v>
      </c>
    </row>
    <row r="19" spans="1:17" ht="15" customHeight="1" x14ac:dyDescent="0.2">
      <c r="A19" s="15">
        <v>1</v>
      </c>
      <c r="B19" s="17" t="s">
        <v>41</v>
      </c>
      <c r="C19" s="19">
        <f t="shared" si="2"/>
        <v>9250</v>
      </c>
      <c r="D19" s="19">
        <v>9250</v>
      </c>
      <c r="E19" s="21"/>
      <c r="F19" s="20" t="s">
        <v>21</v>
      </c>
      <c r="G19" s="21"/>
      <c r="H19" s="21"/>
      <c r="I19" s="20" t="s">
        <v>21</v>
      </c>
      <c r="J19" s="21"/>
      <c r="K19" s="21"/>
      <c r="L19" s="20" t="s">
        <v>21</v>
      </c>
      <c r="M19" s="20" t="s">
        <v>21</v>
      </c>
      <c r="N19" s="21"/>
      <c r="O19" s="20" t="s">
        <v>21</v>
      </c>
      <c r="P19" s="20" t="s">
        <v>21</v>
      </c>
      <c r="Q19" s="21"/>
    </row>
    <row r="20" spans="1:17" ht="15" customHeight="1" x14ac:dyDescent="0.2">
      <c r="A20" s="15">
        <v>2</v>
      </c>
      <c r="B20" s="17" t="s">
        <v>42</v>
      </c>
      <c r="C20" s="19">
        <f t="shared" si="2"/>
        <v>5783</v>
      </c>
      <c r="D20" s="19">
        <v>5783</v>
      </c>
      <c r="E20" s="21"/>
      <c r="F20" s="20" t="s">
        <v>21</v>
      </c>
      <c r="G20" s="21"/>
      <c r="H20" s="21"/>
      <c r="I20" s="20" t="s">
        <v>21</v>
      </c>
      <c r="J20" s="21"/>
      <c r="K20" s="21"/>
      <c r="L20" s="20" t="s">
        <v>21</v>
      </c>
      <c r="M20" s="21"/>
      <c r="N20" s="21"/>
      <c r="O20" s="20" t="s">
        <v>21</v>
      </c>
      <c r="P20" s="20" t="s">
        <v>21</v>
      </c>
      <c r="Q20" s="21"/>
    </row>
    <row r="21" spans="1:17" ht="15" customHeight="1" x14ac:dyDescent="0.2">
      <c r="A21" s="15">
        <v>3</v>
      </c>
      <c r="B21" s="17" t="s">
        <v>43</v>
      </c>
      <c r="C21" s="19">
        <f t="shared" si="2"/>
        <v>6347</v>
      </c>
      <c r="D21" s="19">
        <v>6347</v>
      </c>
      <c r="E21" s="21"/>
      <c r="F21" s="20" t="s">
        <v>21</v>
      </c>
      <c r="G21" s="21"/>
      <c r="H21" s="21"/>
      <c r="I21" s="20" t="s">
        <v>21</v>
      </c>
      <c r="J21" s="21"/>
      <c r="K21" s="21"/>
      <c r="L21" s="20" t="s">
        <v>21</v>
      </c>
      <c r="M21" s="21"/>
      <c r="N21" s="21"/>
      <c r="O21" s="20" t="s">
        <v>21</v>
      </c>
      <c r="P21" s="20" t="s">
        <v>21</v>
      </c>
      <c r="Q21" s="21"/>
    </row>
    <row r="22" spans="1:17" ht="15" customHeight="1" x14ac:dyDescent="0.2">
      <c r="A22" s="15">
        <v>4</v>
      </c>
      <c r="B22" s="17" t="s">
        <v>44</v>
      </c>
      <c r="C22" s="19">
        <f>D22</f>
        <v>8890</v>
      </c>
      <c r="D22" s="19">
        <v>8890</v>
      </c>
      <c r="E22" s="21"/>
      <c r="F22" s="20"/>
      <c r="G22" s="21"/>
      <c r="H22" s="21"/>
      <c r="I22" s="20"/>
      <c r="J22" s="21"/>
      <c r="K22" s="21"/>
      <c r="L22" s="20"/>
      <c r="M22" s="21"/>
      <c r="N22" s="21"/>
      <c r="O22" s="20"/>
      <c r="P22" s="20"/>
      <c r="Q22" s="21"/>
    </row>
    <row r="23" spans="1:17" ht="15" customHeight="1" x14ac:dyDescent="0.2">
      <c r="A23" s="15">
        <v>5</v>
      </c>
      <c r="B23" s="17" t="s">
        <v>45</v>
      </c>
      <c r="C23" s="19">
        <f t="shared" si="2"/>
        <v>17834</v>
      </c>
      <c r="D23" s="19">
        <v>17834</v>
      </c>
      <c r="E23" s="21"/>
      <c r="F23" s="20" t="s">
        <v>21</v>
      </c>
      <c r="G23" s="21"/>
      <c r="H23" s="21"/>
      <c r="I23" s="20" t="s">
        <v>21</v>
      </c>
      <c r="J23" s="21"/>
      <c r="K23" s="21"/>
      <c r="L23" s="20" t="s">
        <v>21</v>
      </c>
      <c r="M23" s="20" t="s">
        <v>21</v>
      </c>
      <c r="N23" s="21"/>
      <c r="O23" s="20" t="s">
        <v>21</v>
      </c>
      <c r="P23" s="20" t="s">
        <v>21</v>
      </c>
      <c r="Q23" s="21"/>
    </row>
    <row r="24" spans="1:17" ht="15" customHeight="1" x14ac:dyDescent="0.2">
      <c r="A24" s="15">
        <v>6</v>
      </c>
      <c r="B24" s="17" t="s">
        <v>46</v>
      </c>
      <c r="C24" s="19">
        <f t="shared" si="2"/>
        <v>9647</v>
      </c>
      <c r="D24" s="19">
        <v>9647</v>
      </c>
      <c r="E24" s="21"/>
      <c r="F24" s="20" t="s">
        <v>21</v>
      </c>
      <c r="G24" s="21"/>
      <c r="H24" s="21"/>
      <c r="I24" s="20" t="s">
        <v>21</v>
      </c>
      <c r="J24" s="21"/>
      <c r="K24" s="21"/>
      <c r="L24" s="20" t="s">
        <v>21</v>
      </c>
      <c r="M24" s="21"/>
      <c r="N24" s="21"/>
      <c r="O24" s="20" t="s">
        <v>21</v>
      </c>
      <c r="P24" s="20" t="s">
        <v>21</v>
      </c>
      <c r="Q24" s="21"/>
    </row>
    <row r="25" spans="1:17" ht="15" customHeight="1" x14ac:dyDescent="0.2">
      <c r="A25" s="15">
        <v>7</v>
      </c>
      <c r="B25" s="17" t="s">
        <v>47</v>
      </c>
      <c r="C25" s="19">
        <f t="shared" si="2"/>
        <v>10593</v>
      </c>
      <c r="D25" s="19">
        <v>10593</v>
      </c>
      <c r="E25" s="21"/>
      <c r="F25" s="20" t="s">
        <v>21</v>
      </c>
      <c r="G25" s="21"/>
      <c r="H25" s="21"/>
      <c r="I25" s="20" t="s">
        <v>21</v>
      </c>
      <c r="J25" s="21"/>
      <c r="K25" s="21"/>
      <c r="L25" s="20" t="s">
        <v>21</v>
      </c>
      <c r="M25" s="21"/>
      <c r="N25" s="20" t="s">
        <v>21</v>
      </c>
      <c r="O25" s="20" t="s">
        <v>21</v>
      </c>
      <c r="P25" s="20" t="s">
        <v>21</v>
      </c>
      <c r="Q25" s="21"/>
    </row>
    <row r="26" spans="1:17" ht="15" customHeight="1" x14ac:dyDescent="0.2">
      <c r="A26" s="15">
        <v>8</v>
      </c>
      <c r="B26" s="17" t="s">
        <v>48</v>
      </c>
      <c r="C26" s="19">
        <f t="shared" si="2"/>
        <v>15905</v>
      </c>
      <c r="D26" s="19">
        <v>15905</v>
      </c>
      <c r="E26" s="21"/>
      <c r="F26" s="20"/>
      <c r="G26" s="21"/>
      <c r="H26" s="21"/>
      <c r="I26" s="20"/>
      <c r="J26" s="21"/>
      <c r="K26" s="21"/>
      <c r="L26" s="20"/>
      <c r="M26" s="21"/>
      <c r="N26" s="20"/>
      <c r="O26" s="20"/>
      <c r="P26" s="20"/>
      <c r="Q26" s="21"/>
    </row>
    <row r="27" spans="1:17" s="22" customFormat="1" ht="24" customHeight="1" x14ac:dyDescent="0.2">
      <c r="A27" s="11" t="s">
        <v>32</v>
      </c>
      <c r="B27" s="16" t="s">
        <v>33</v>
      </c>
      <c r="C27" s="18">
        <f>SUM(C28:C29)</f>
        <v>550</v>
      </c>
      <c r="D27" s="18">
        <f t="shared" ref="D27:Q27" si="5">SUM(D28:D29)</f>
        <v>0</v>
      </c>
      <c r="E27" s="18">
        <f t="shared" si="5"/>
        <v>0</v>
      </c>
      <c r="F27" s="18">
        <f t="shared" si="5"/>
        <v>0</v>
      </c>
      <c r="G27" s="18">
        <f t="shared" si="5"/>
        <v>50</v>
      </c>
      <c r="H27" s="18">
        <f t="shared" si="5"/>
        <v>0</v>
      </c>
      <c r="I27" s="18">
        <f t="shared" si="5"/>
        <v>0</v>
      </c>
      <c r="J27" s="18">
        <f t="shared" si="5"/>
        <v>0</v>
      </c>
      <c r="K27" s="18">
        <f t="shared" si="5"/>
        <v>0</v>
      </c>
      <c r="L27" s="18">
        <f t="shared" si="5"/>
        <v>0</v>
      </c>
      <c r="M27" s="18">
        <f t="shared" si="5"/>
        <v>0</v>
      </c>
      <c r="N27" s="18">
        <f t="shared" si="5"/>
        <v>0</v>
      </c>
      <c r="O27" s="18">
        <f t="shared" si="5"/>
        <v>0</v>
      </c>
      <c r="P27" s="18">
        <f t="shared" si="5"/>
        <v>500</v>
      </c>
      <c r="Q27" s="18">
        <f t="shared" si="5"/>
        <v>0</v>
      </c>
    </row>
    <row r="28" spans="1:17" ht="18" customHeight="1" x14ac:dyDescent="0.2">
      <c r="A28" s="15">
        <v>1</v>
      </c>
      <c r="B28" s="17" t="s">
        <v>34</v>
      </c>
      <c r="C28" s="19">
        <f>SUM(D28:Q28)</f>
        <v>550</v>
      </c>
      <c r="D28" s="20" t="s">
        <v>21</v>
      </c>
      <c r="E28" s="21"/>
      <c r="F28" s="19">
        <v>0</v>
      </c>
      <c r="G28" s="19">
        <v>50</v>
      </c>
      <c r="H28" s="20" t="s">
        <v>21</v>
      </c>
      <c r="I28" s="20" t="s">
        <v>21</v>
      </c>
      <c r="J28" s="21"/>
      <c r="K28" s="21"/>
      <c r="L28" s="20" t="s">
        <v>21</v>
      </c>
      <c r="M28" s="21"/>
      <c r="N28" s="21"/>
      <c r="O28" s="20" t="s">
        <v>21</v>
      </c>
      <c r="P28" s="19">
        <v>500</v>
      </c>
      <c r="Q28" s="21"/>
    </row>
    <row r="29" spans="1:17" ht="24" customHeight="1" x14ac:dyDescent="0.2">
      <c r="A29" s="15">
        <v>2</v>
      </c>
      <c r="B29" s="17" t="s">
        <v>39</v>
      </c>
      <c r="C29" s="19">
        <f>SUM(D29:Q29)</f>
        <v>0</v>
      </c>
      <c r="D29" s="20" t="s">
        <v>21</v>
      </c>
      <c r="E29" s="21"/>
      <c r="F29" s="19"/>
      <c r="G29" s="21"/>
      <c r="H29" s="20" t="s">
        <v>21</v>
      </c>
      <c r="I29" s="20" t="s">
        <v>21</v>
      </c>
      <c r="J29" s="21"/>
      <c r="K29" s="21"/>
      <c r="L29" s="20" t="s">
        <v>21</v>
      </c>
      <c r="M29" s="21"/>
      <c r="N29" s="21"/>
      <c r="O29" s="20" t="s">
        <v>21</v>
      </c>
      <c r="P29" s="20" t="s">
        <v>21</v>
      </c>
      <c r="Q29" s="21"/>
    </row>
    <row r="30" spans="1:17" s="22" customFormat="1" ht="15.95" customHeight="1" x14ac:dyDescent="0.2">
      <c r="A30" s="11" t="s">
        <v>49</v>
      </c>
      <c r="B30" s="16" t="s">
        <v>50</v>
      </c>
      <c r="C30" s="18">
        <v>2701</v>
      </c>
      <c r="D30" s="18">
        <f t="shared" ref="D30:Q30" si="6">SUM(D31:D32)</f>
        <v>0</v>
      </c>
      <c r="E30" s="18">
        <f t="shared" si="6"/>
        <v>0</v>
      </c>
      <c r="F30" s="18">
        <f t="shared" si="6"/>
        <v>0</v>
      </c>
      <c r="G30" s="18">
        <f t="shared" si="6"/>
        <v>0</v>
      </c>
      <c r="H30" s="18">
        <f t="shared" si="6"/>
        <v>0</v>
      </c>
      <c r="I30" s="18">
        <f t="shared" si="6"/>
        <v>0</v>
      </c>
      <c r="J30" s="18">
        <f t="shared" si="6"/>
        <v>0</v>
      </c>
      <c r="K30" s="18">
        <f t="shared" si="6"/>
        <v>0</v>
      </c>
      <c r="L30" s="18">
        <f t="shared" si="6"/>
        <v>0</v>
      </c>
      <c r="M30" s="18">
        <f t="shared" si="6"/>
        <v>0</v>
      </c>
      <c r="N30" s="18">
        <f t="shared" si="6"/>
        <v>0</v>
      </c>
      <c r="O30" s="18">
        <f t="shared" si="6"/>
        <v>0</v>
      </c>
      <c r="P30" s="18">
        <f t="shared" si="6"/>
        <v>0</v>
      </c>
      <c r="Q30" s="18">
        <f t="shared" si="6"/>
        <v>0</v>
      </c>
    </row>
    <row r="32" spans="1:17" x14ac:dyDescent="0.2">
      <c r="C32" s="24"/>
      <c r="D32" s="24"/>
    </row>
  </sheetData>
  <mergeCells count="20">
    <mergeCell ref="P3:Q3"/>
    <mergeCell ref="F4:F5"/>
    <mergeCell ref="G4:G5"/>
    <mergeCell ref="H4:H5"/>
    <mergeCell ref="I4:I5"/>
    <mergeCell ref="J4:J5"/>
    <mergeCell ref="K4:K5"/>
    <mergeCell ref="L4:L5"/>
    <mergeCell ref="O1:Q1"/>
    <mergeCell ref="A2:Q2"/>
    <mergeCell ref="A4:A5"/>
    <mergeCell ref="B4:B5"/>
    <mergeCell ref="C4:C5"/>
    <mergeCell ref="D4:D5"/>
    <mergeCell ref="E4:E5"/>
    <mergeCell ref="M4:N4"/>
    <mergeCell ref="O4:O5"/>
    <mergeCell ref="P4:P5"/>
    <mergeCell ref="Q4:Q5"/>
    <mergeCell ref="E3:L3"/>
  </mergeCells>
  <pageMargins left="0.43307086614173229" right="0.23622047244094491" top="0.19685039370078741" bottom="0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Biểu 34</vt:lpstr>
      <vt:lpstr>Biểu 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Administrator</cp:lastModifiedBy>
  <cp:lastPrinted>2025-12-31T09:30:18Z</cp:lastPrinted>
  <dcterms:created xsi:type="dcterms:W3CDTF">2025-12-17T03:50:13Z</dcterms:created>
  <dcterms:modified xsi:type="dcterms:W3CDTF">2026-01-08T09:18:33Z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2025-12-17T00:00:00Z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2025-12-17T00:00:00Z</vt:filetime>
  </property>
  <property fmtid="{D5CDD505-2E9C-101B-9397-08002B2CF9AE}" pid="5" name="Producer">
    <vt:lpwstr>3-Heights(TM) PDF Security Shell 4.8.25.2 (http://www.pdf-tools.com)</vt:lpwstr>
  </property>
</Properties>
</file>